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59200" localSheetId="1" hidden="1">Sheet1!$F$2</definedName>
    <definedName name="QB_COLUMN_61210" localSheetId="1" hidden="1">Sheet1!$H$2</definedName>
    <definedName name="QB_DATA_0" localSheetId="1" hidden="1">Sheet1!$4:$4,Sheet1!$6:$6,Sheet1!$7:$7,Sheet1!$8:$8,Sheet1!$9:$9,Sheet1!$10:$10,Sheet1!$11:$11,Sheet1!$12:$12,Sheet1!$15:$15,Sheet1!$18:$18,Sheet1!$19:$19,Sheet1!$20:$20,Sheet1!$21:$21,Sheet1!$23:$23,Sheet1!$26:$26,Sheet1!$31:$31</definedName>
    <definedName name="QB_DATA_1" localSheetId="1" hidden="1">Sheet1!$32:$32,Sheet1!$33:$33,Sheet1!$34:$34,Sheet1!$37:$37,Sheet1!$38:$38,Sheet1!$39:$39,Sheet1!$40:$40,Sheet1!$41:$41,Sheet1!$42:$42,Sheet1!$43:$43,Sheet1!$44:$44,Sheet1!$45:$45,Sheet1!$48:$48,Sheet1!$49:$49,Sheet1!$50:$50,Sheet1!$51:$51</definedName>
    <definedName name="QB_DATA_2" localSheetId="1" hidden="1">Sheet1!$52:$52,Sheet1!$53:$53,Sheet1!$54:$54,Sheet1!$57:$57,Sheet1!$58:$58,Sheet1!$59:$59,Sheet1!$60:$60,Sheet1!$61:$61,Sheet1!$62:$62,Sheet1!$63:$63,Sheet1!$64:$64,Sheet1!$65:$65,Sheet1!$66:$66,Sheet1!$67:$67,Sheet1!$68:$68,Sheet1!$69:$69</definedName>
    <definedName name="QB_DATA_3" localSheetId="1" hidden="1">Sheet1!$70:$70,Sheet1!$71:$71,Sheet1!$72:$72,Sheet1!$73:$73,Sheet1!$74:$74,Sheet1!$76:$76,Sheet1!$78:$78,Sheet1!$79:$79,Sheet1!$80:$80,Sheet1!$81:$81,Sheet1!$82:$82,Sheet1!$83:$83,Sheet1!$84:$84,Sheet1!$85:$85,Sheet1!$86:$86,Sheet1!$87:$87</definedName>
    <definedName name="QB_DATA_4" localSheetId="1" hidden="1">Sheet1!$88:$88,Sheet1!$91:$91,Sheet1!$94:$94,Sheet1!$95:$95,Sheet1!$96:$96,Sheet1!$97:$97,Sheet1!$100:$100,Sheet1!$101:$101,Sheet1!$102:$102,Sheet1!$103:$103,Sheet1!$104:$104,Sheet1!$105:$105,Sheet1!$106:$106,Sheet1!$107:$107,Sheet1!$108:$108,Sheet1!$109:$109</definedName>
    <definedName name="QB_DATA_5" localSheetId="1" hidden="1">Sheet1!$110:$110,Sheet1!$111:$111,Sheet1!$112:$112,Sheet1!$113:$113,Sheet1!$114:$114,Sheet1!$115:$115</definedName>
    <definedName name="QB_FORMULA_0" localSheetId="1" hidden="1">Sheet1!$F$13,Sheet1!$H$13,Sheet1!$F$16,Sheet1!$H$16,Sheet1!$F$22,Sheet1!$H$22,Sheet1!$F$24,Sheet1!$H$24,Sheet1!$F$27,Sheet1!$H$27,Sheet1!$F$28,Sheet1!$H$28,Sheet1!$F$35,Sheet1!$H$35,Sheet1!$F$46,Sheet1!$H$46</definedName>
    <definedName name="QB_FORMULA_1" localSheetId="1" hidden="1">Sheet1!$F$55,Sheet1!$H$55,Sheet1!$F$75,Sheet1!$H$75,Sheet1!$F$89,Sheet1!$H$89,Sheet1!$F$92,Sheet1!$H$92,Sheet1!$F$98,Sheet1!$H$98,Sheet1!$F$116,Sheet1!$H$116,Sheet1!$F$117,Sheet1!$H$117,Sheet1!$F$118,Sheet1!$H$118</definedName>
    <definedName name="QB_ROW_107340" localSheetId="1" hidden="1">Sheet1!$E$12</definedName>
    <definedName name="QB_ROW_118240" localSheetId="1" hidden="1">Sheet1!$E$18</definedName>
    <definedName name="QB_ROW_122240" localSheetId="1" hidden="1">Sheet1!$E$31</definedName>
    <definedName name="QB_ROW_125240" localSheetId="1" hidden="1">Sheet1!$E$32</definedName>
    <definedName name="QB_ROW_127240" localSheetId="1" hidden="1">Sheet1!$E$10</definedName>
    <definedName name="QB_ROW_129240" localSheetId="1" hidden="1">Sheet1!$E$33</definedName>
    <definedName name="QB_ROW_130240" localSheetId="1" hidden="1">Sheet1!$E$34</definedName>
    <definedName name="QB_ROW_132240" localSheetId="1" hidden="1">Sheet1!$E$37</definedName>
    <definedName name="QB_ROW_133240" localSheetId="1" hidden="1">Sheet1!$E$38</definedName>
    <definedName name="QB_ROW_138240" localSheetId="1" hidden="1">Sheet1!$E$40</definedName>
    <definedName name="QB_ROW_142030" localSheetId="1" hidden="1">Sheet1!$D$36</definedName>
    <definedName name="QB_ROW_142330" localSheetId="1" hidden="1">Sheet1!$D$46</definedName>
    <definedName name="QB_ROW_143030" localSheetId="1" hidden="1">Sheet1!$D$30</definedName>
    <definedName name="QB_ROW_143330" localSheetId="1" hidden="1">Sheet1!$D$35</definedName>
    <definedName name="QB_ROW_144240" localSheetId="1" hidden="1">Sheet1!$E$41</definedName>
    <definedName name="QB_ROW_145240" localSheetId="1" hidden="1">Sheet1!$E$61</definedName>
    <definedName name="QB_ROW_150240" localSheetId="1" hidden="1">Sheet1!$E$62</definedName>
    <definedName name="QB_ROW_153240" localSheetId="1" hidden="1">Sheet1!$E$68</definedName>
    <definedName name="QB_ROW_154240" localSheetId="1" hidden="1">Sheet1!$E$70</definedName>
    <definedName name="QB_ROW_156030" localSheetId="1" hidden="1">Sheet1!$D$99</definedName>
    <definedName name="QB_ROW_156240" localSheetId="1" hidden="1">Sheet1!$E$115</definedName>
    <definedName name="QB_ROW_156330" localSheetId="1" hidden="1">Sheet1!$D$116</definedName>
    <definedName name="QB_ROW_157240" localSheetId="1" hidden="1">Sheet1!$E$42</definedName>
    <definedName name="QB_ROW_159240" localSheetId="1" hidden="1">Sheet1!$E$44</definedName>
    <definedName name="QB_ROW_161240" localSheetId="1" hidden="1">Sheet1!$E$45</definedName>
    <definedName name="QB_ROW_163030" localSheetId="1" hidden="1">Sheet1!$D$77</definedName>
    <definedName name="QB_ROW_163330" localSheetId="1" hidden="1">Sheet1!$D$89</definedName>
    <definedName name="QB_ROW_164240" localSheetId="1" hidden="1">Sheet1!$E$78</definedName>
    <definedName name="QB_ROW_165240" localSheetId="1" hidden="1">Sheet1!$E$81</definedName>
    <definedName name="QB_ROW_166240" localSheetId="1" hidden="1">Sheet1!$E$83</definedName>
    <definedName name="QB_ROW_167240" localSheetId="1" hidden="1">Sheet1!$E$84</definedName>
    <definedName name="QB_ROW_169240" localSheetId="1" hidden="1">Sheet1!$E$85</definedName>
    <definedName name="QB_ROW_170240" localSheetId="1" hidden="1">Sheet1!$E$86</definedName>
    <definedName name="QB_ROW_176240" localSheetId="1" hidden="1">Sheet1!$E$64</definedName>
    <definedName name="QB_ROW_177240" localSheetId="1" hidden="1">Sheet1!$E$58</definedName>
    <definedName name="QB_ROW_178240" localSheetId="1" hidden="1">Sheet1!$E$59</definedName>
    <definedName name="QB_ROW_182240" localSheetId="1" hidden="1">Sheet1!$E$43</definedName>
    <definedName name="QB_ROW_18301" localSheetId="1" hidden="1">Sheet1!$A$118</definedName>
    <definedName name="QB_ROW_184240" localSheetId="1" hidden="1">Sheet1!$E$96</definedName>
    <definedName name="QB_ROW_186240" localSheetId="1" hidden="1">Sheet1!$E$114</definedName>
    <definedName name="QB_ROW_189240" localSheetId="1" hidden="1">Sheet1!$E$111</definedName>
    <definedName name="QB_ROW_190330" localSheetId="1" hidden="1">Sheet1!$D$23</definedName>
    <definedName name="QB_ROW_192230" localSheetId="1" hidden="1">Sheet1!$D$4</definedName>
    <definedName name="QB_ROW_193030" localSheetId="1" hidden="1">Sheet1!$D$93</definedName>
    <definedName name="QB_ROW_193330" localSheetId="1" hidden="1">Sheet1!$D$98</definedName>
    <definedName name="QB_ROW_194240" localSheetId="1" hidden="1">Sheet1!$E$101</definedName>
    <definedName name="QB_ROW_195240" localSheetId="1" hidden="1">Sheet1!$E$107</definedName>
    <definedName name="QB_ROW_196340" localSheetId="1" hidden="1">Sheet1!$E$74</definedName>
    <definedName name="QB_ROW_197030" localSheetId="1" hidden="1">Sheet1!$D$56</definedName>
    <definedName name="QB_ROW_197330" localSheetId="1" hidden="1">Sheet1!$D$75</definedName>
    <definedName name="QB_ROW_20022" localSheetId="1" hidden="1">Sheet1!$C$3</definedName>
    <definedName name="QB_ROW_201240" localSheetId="1" hidden="1">Sheet1!$E$112</definedName>
    <definedName name="QB_ROW_202240" localSheetId="1" hidden="1">Sheet1!$E$102</definedName>
    <definedName name="QB_ROW_20322" localSheetId="1" hidden="1">Sheet1!$C$24</definedName>
    <definedName name="QB_ROW_208240" localSheetId="1" hidden="1">Sheet1!$E$73</definedName>
    <definedName name="QB_ROW_209240" localSheetId="1" hidden="1">Sheet1!$E$113</definedName>
    <definedName name="QB_ROW_21022" localSheetId="1" hidden="1">Sheet1!$C$29</definedName>
    <definedName name="QB_ROW_211240" localSheetId="1" hidden="1">Sheet1!$E$110</definedName>
    <definedName name="QB_ROW_212030" localSheetId="1" hidden="1">Sheet1!$D$5</definedName>
    <definedName name="QB_ROW_212330" localSheetId="1" hidden="1">Sheet1!$D$13</definedName>
    <definedName name="QB_ROW_21322" localSheetId="1" hidden="1">Sheet1!$C$117</definedName>
    <definedName name="QB_ROW_213240" localSheetId="1" hidden="1">Sheet1!$E$72</definedName>
    <definedName name="QB_ROW_236240" localSheetId="1" hidden="1">Sheet1!$E$94</definedName>
    <definedName name="QB_ROW_237240" localSheetId="1" hidden="1">Sheet1!$E$95</definedName>
    <definedName name="QB_ROW_244240" localSheetId="1" hidden="1">Sheet1!$E$20</definedName>
    <definedName name="QB_ROW_314240" localSheetId="1" hidden="1">Sheet1!$E$103</definedName>
    <definedName name="QB_ROW_323240" localSheetId="1" hidden="1">Sheet1!$E$39</definedName>
    <definedName name="QB_ROW_3340" localSheetId="1" hidden="1">Sheet1!$E$19</definedName>
    <definedName name="QB_ROW_334240" localSheetId="1" hidden="1">Sheet1!$E$71</definedName>
    <definedName name="QB_ROW_335240" localSheetId="1" hidden="1">Sheet1!$E$108</definedName>
    <definedName name="QB_ROW_341240" localSheetId="1" hidden="1">Sheet1!$E$57</definedName>
    <definedName name="QB_ROW_34240" localSheetId="1" hidden="1">Sheet1!$E$104</definedName>
    <definedName name="QB_ROW_35240" localSheetId="1" hidden="1">Sheet1!$E$97</definedName>
    <definedName name="QB_ROW_360240" localSheetId="1" hidden="1">Sheet1!$E$109</definedName>
    <definedName name="QB_ROW_364240" localSheetId="1" hidden="1">Sheet1!$E$65</definedName>
    <definedName name="QB_ROW_380030" localSheetId="1" hidden="1">Sheet1!$D$17</definedName>
    <definedName name="QB_ROW_380240" localSheetId="1" hidden="1">Sheet1!$E$21</definedName>
    <definedName name="QB_ROW_380330" localSheetId="1" hidden="1">Sheet1!$D$22</definedName>
    <definedName name="QB_ROW_409240" localSheetId="1" hidden="1">Sheet1!$E$87</definedName>
    <definedName name="QB_ROW_454240" localSheetId="1" hidden="1">Sheet1!$E$7</definedName>
    <definedName name="QB_ROW_455240" localSheetId="1" hidden="1">Sheet1!$E$8</definedName>
    <definedName name="QB_ROW_456240" localSheetId="1" hidden="1">Sheet1!$E$9</definedName>
    <definedName name="QB_ROW_472240" localSheetId="1" hidden="1">Sheet1!$E$80</definedName>
    <definedName name="QB_ROW_498240" localSheetId="1" hidden="1">Sheet1!$E$63</definedName>
    <definedName name="QB_ROW_5240" localSheetId="1" hidden="1">Sheet1!$E$11</definedName>
    <definedName name="QB_ROW_531240" localSheetId="1" hidden="1">Sheet1!$E$79</definedName>
    <definedName name="QB_ROW_592240" localSheetId="1" hidden="1">Sheet1!$E$60</definedName>
    <definedName name="QB_ROW_735230" localSheetId="1" hidden="1">Sheet1!$D$76</definedName>
    <definedName name="QB_ROW_750230" localSheetId="1" hidden="1">Sheet1!$D$26</definedName>
    <definedName name="QB_ROW_768240" localSheetId="1" hidden="1">Sheet1!$E$66</definedName>
    <definedName name="QB_ROW_769240" localSheetId="1" hidden="1">Sheet1!$E$69</definedName>
    <definedName name="QB_ROW_778240" localSheetId="1" hidden="1">Sheet1!$E$82</definedName>
    <definedName name="QB_ROW_779240" localSheetId="1" hidden="1">Sheet1!$E$100</definedName>
    <definedName name="QB_ROW_797240" localSheetId="1" hidden="1">Sheet1!$E$105</definedName>
    <definedName name="QB_ROW_808240" localSheetId="1" hidden="1">Sheet1!$E$51</definedName>
    <definedName name="QB_ROW_813240" localSheetId="1" hidden="1">Sheet1!$E$67</definedName>
    <definedName name="QB_ROW_825030" localSheetId="1" hidden="1">Sheet1!$D$47</definedName>
    <definedName name="QB_ROW_825330" localSheetId="1" hidden="1">Sheet1!$D$55</definedName>
    <definedName name="QB_ROW_826240" localSheetId="1" hidden="1">Sheet1!$E$48</definedName>
    <definedName name="QB_ROW_827240" localSheetId="1" hidden="1">Sheet1!$E$49</definedName>
    <definedName name="QB_ROW_828240" localSheetId="1" hidden="1">Sheet1!$E$50</definedName>
    <definedName name="QB_ROW_829240" localSheetId="1" hidden="1">Sheet1!$E$52</definedName>
    <definedName name="QB_ROW_830240" localSheetId="1" hidden="1">Sheet1!$E$53</definedName>
    <definedName name="QB_ROW_832030" localSheetId="1" hidden="1">Sheet1!$D$90</definedName>
    <definedName name="QB_ROW_832330" localSheetId="1" hidden="1">Sheet1!$D$92</definedName>
    <definedName name="QB_ROW_838030" localSheetId="1" hidden="1">Sheet1!$D$14</definedName>
    <definedName name="QB_ROW_838330" localSheetId="1" hidden="1">Sheet1!$D$16</definedName>
    <definedName name="QB_ROW_839240" localSheetId="1" hidden="1">Sheet1!$E$15</definedName>
    <definedName name="QB_ROW_843240" localSheetId="1" hidden="1">Sheet1!$E$91</definedName>
    <definedName name="QB_ROW_844240" localSheetId="1" hidden="1">Sheet1!$E$54</definedName>
    <definedName name="QB_ROW_847240" localSheetId="1" hidden="1">Sheet1!$E$106</definedName>
    <definedName name="QB_ROW_851240" localSheetId="1" hidden="1">Sheet1!$E$88</definedName>
    <definedName name="QB_ROW_86311" localSheetId="1" hidden="1">Sheet1!$B$28</definedName>
    <definedName name="QB_ROW_87021" localSheetId="1" hidden="1">Sheet1!$C$25</definedName>
    <definedName name="QB_ROW_87321" localSheetId="1" hidden="1">Sheet1!$C$27</definedName>
    <definedName name="QB_ROW_99240" localSheetId="1" hidden="1">Sheet1!$E$6</definedName>
    <definedName name="QBCANSUPPORTUPDATE" localSheetId="1">TRUE</definedName>
    <definedName name="QBCOMPANYFILENAME" localSheetId="1">"Q:\Habitat.QBW"</definedName>
    <definedName name="QBENDDATE" localSheetId="1">20190630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"73ff819a7f1749cd89e247e5e9205a75"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TRUE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0</definedName>
    <definedName name="QBROWHEADERS" localSheetId="1">5</definedName>
    <definedName name="QBSTARTDATE" localSheetId="1">20180701</definedName>
  </definedNames>
  <calcPr calcId="145621"/>
</workbook>
</file>

<file path=xl/calcChain.xml><?xml version="1.0" encoding="utf-8"?>
<calcChain xmlns="http://schemas.openxmlformats.org/spreadsheetml/2006/main">
  <c r="H118" i="1" l="1"/>
  <c r="F118" i="1"/>
  <c r="H117" i="1"/>
  <c r="F117" i="1"/>
  <c r="H116" i="1"/>
  <c r="F116" i="1"/>
  <c r="H98" i="1"/>
  <c r="F98" i="1"/>
  <c r="H92" i="1"/>
  <c r="F92" i="1"/>
  <c r="H89" i="1"/>
  <c r="F89" i="1"/>
  <c r="H75" i="1"/>
  <c r="F75" i="1"/>
  <c r="H55" i="1"/>
  <c r="F55" i="1"/>
  <c r="H46" i="1"/>
  <c r="F46" i="1"/>
  <c r="H35" i="1"/>
  <c r="F35" i="1"/>
  <c r="H28" i="1"/>
  <c r="F28" i="1"/>
  <c r="H27" i="1"/>
  <c r="F27" i="1"/>
  <c r="H24" i="1"/>
  <c r="F24" i="1"/>
  <c r="H22" i="1"/>
  <c r="F22" i="1"/>
  <c r="H16" i="1"/>
  <c r="F16" i="1"/>
  <c r="H13" i="1"/>
  <c r="F13" i="1"/>
</calcChain>
</file>

<file path=xl/sharedStrings.xml><?xml version="1.0" encoding="utf-8"?>
<sst xmlns="http://schemas.openxmlformats.org/spreadsheetml/2006/main" count="118" uniqueCount="118">
  <si>
    <t>Jul '18 - Jun 19</t>
  </si>
  <si>
    <t>Jul '17 - Jun 18</t>
  </si>
  <si>
    <t>Income</t>
  </si>
  <si>
    <t>4000 · Gross Sales of Homes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</si>
  <si>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</si>
  <si>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</si>
  <si>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</si>
  <si>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</si>
  <si>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</si>
  <si>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4400 · Government Grants</t>
  </si>
  <si>
    <t>4450 · Gifts in Kind Donations</t>
  </si>
  <si>
    <t>4800 · Special Event Donations</t>
  </si>
  <si>
    <t>Total 4005 · Donations</t>
  </si>
  <si>
    <t>4505 · Capital Campain contributions</t>
  </si>
  <si>
    <t>4510 · Campaign Individual donations</t>
  </si>
  <si>
    <t>Total 4505 · Capital Campain contributions</t>
  </si>
  <si>
    <t>4900 · Other Income</t>
  </si>
  <si>
    <t>4902 · Cash Purhcase Discounts</t>
  </si>
  <si>
    <t>Interest Income</t>
  </si>
  <si>
    <t>4975 · Other Miscellaneous Income</t>
  </si>
  <si>
    <t>4900 · Other Income - Other</t>
  </si>
  <si>
    <t>Total 4900 · Other Income</t>
  </si>
  <si>
    <t>4990 · ReStore Sales</t>
  </si>
  <si>
    <t>Total Income</t>
  </si>
  <si>
    <t>Cost of Goods Sold</t>
  </si>
  <si>
    <t>50000 · Cost of Homes</t>
  </si>
  <si>
    <t>Total COGS</t>
  </si>
  <si>
    <t>Gross Profit</t>
  </si>
  <si>
    <t>Expense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</si>
  <si>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</si>
  <si>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</si>
  <si>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</si>
  <si>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</si>
  <si>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</si>
  <si>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</si>
  <si>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</si>
  <si>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5200 · Const-Direct Cost of Homes</t>
  </si>
  <si>
    <t>5210 · Warranty Repairs</t>
  </si>
  <si>
    <t>5215 · Closing Costs</t>
  </si>
  <si>
    <t>5510 · Hospitality</t>
  </si>
  <si>
    <t>5560 · Equip Maint &amp; Repair</t>
  </si>
  <si>
    <t>5655 · Supplies</t>
  </si>
  <si>
    <t>5665 · Sales Tax Paid</t>
  </si>
  <si>
    <t>5680 · Vehicle Expenses</t>
  </si>
  <si>
    <t>5695 · Workers Comp-Non Employee</t>
  </si>
  <si>
    <t>Total 5199 · Program-Cost of Homes</t>
  </si>
  <si>
    <t>5300 · Habitat Repairs</t>
  </si>
  <si>
    <t>5302 · Salaries and Wages</t>
  </si>
  <si>
    <t>5320 · Payroll Taxes</t>
  </si>
  <si>
    <t>5343 · Insurance</t>
  </si>
  <si>
    <t>5354 · Project expenses</t>
  </si>
  <si>
    <t>5355 · Supplies</t>
  </si>
  <si>
    <t>5380 · Vehicle expense</t>
  </si>
  <si>
    <t>5390 · interest</t>
  </si>
  <si>
    <t>Total 5300 · Habitat Repairs</t>
  </si>
  <si>
    <t>5500 · General and Administrative</t>
  </si>
  <si>
    <t>5525 · Tithe Program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</si>
  <si>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</si>
  <si>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</si>
  <si>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</si>
  <si>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</si>
  <si>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</si>
  <si>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</si>
  <si>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</si>
  <si>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</si>
  <si>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5602 · Brand fee</t>
  </si>
  <si>
    <t>5603 · Training expenses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</si>
  <si>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</si>
  <si>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</si>
  <si>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</si>
  <si>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</si>
  <si>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</si>
  <si>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</si>
  <si>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</si>
  <si>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</si>
  <si>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Discrepancies between bank statements and company records</t>
  </si>
  <si>
    <t>7000 · Development</t>
  </si>
  <si>
    <t>7510 · Dev-Hospitality</t>
  </si>
  <si>
    <t>7520 · Dev-Trng/Prof Dev</t>
  </si>
  <si>
    <t>7540 · Dev-Fees &amp; Memberships</t>
  </si>
  <si>
    <t>7570 · Dev-Event Costs</t>
  </si>
  <si>
    <t>7575 · Dev- Software expenses</t>
  </si>
  <si>
    <t>7600 · Dev-Mileage Reimbursement</t>
  </si>
  <si>
    <t>7620 · Dev-Photography &amp; Videos</t>
  </si>
  <si>
    <t>7635 · Dev-Postage</t>
  </si>
  <si>
    <t>7640 · Dev-Marketing &amp; Media</t>
  </si>
  <si>
    <t>7660 · Dev-Office Supplies</t>
  </si>
  <si>
    <t>7890 · Dev- Consulting</t>
  </si>
  <si>
    <t>Total 7000 · Development</t>
  </si>
  <si>
    <t>8000 · Capital Campaign Expense</t>
  </si>
  <si>
    <t>8580 · Capital Campaign Marketing &amp; Me</t>
  </si>
  <si>
    <t>Total 8000 · Capital Campaign Expense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</si>
  <si>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</si>
  <si>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</si>
  <si>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</si>
  <si>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</si>
  <si>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</si>
  <si>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</si>
  <si>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</si>
  <si>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9301 · Restore workshop supplies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</si>
  <si>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</si>
  <si>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</si>
  <si>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</si>
  <si>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</si>
  <si>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</si>
  <si>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9603 · ReStore-Training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</si>
  <si>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</si>
  <si>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</si>
  <si>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</si>
  <si>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</si>
  <si>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</si>
  <si>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</si>
  <si>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</si>
  <si>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</si>
  <si>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9200 · ReStore Operating Expenses - Other</t>
  </si>
  <si>
    <t>Total 9200 · ReStore Operating Expenses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</si>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</sst>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9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16" customWidth="1"/>
    <col min="5" max="5" width="50.140625" style="16" customWidth="1"/>
    <col min="6" max="6" width="12.28515625" style="17" bestFit="1" customWidth="1"/>
    <col min="7" max="7" width="2.28515625" style="17" customWidth="1"/>
    <col min="8" max="8" width="12.28515625" style="17" bestFit="1" customWidth="1"/>
  </cols>
  <sheetData>
    <row r="1" spans="1:8" ht="15.75" thickBot="1" x14ac:dyDescent="0.3">
      <c r="A1" s="1"/>
      <c r="B1" s="1"/>
      <c r="C1" s="1"/>
      <c r="D1" s="1"/>
      <c r="E1" s="1"/>
      <c r="F1" s="3"/>
      <c r="G1" s="2"/>
      <c r="H1" s="3"/>
    </row>
    <row r="2" spans="1:8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</row>
    <row r="3" spans="1:8" ht="15.75" thickTop="1" x14ac:dyDescent="0.25">
      <c r="A3" s="1"/>
      <c r="B3" s="1"/>
      <c r="C3" s="1" t="s">
        <v>2</v>
      </c>
      <c r="D3" s="1"/>
      <c r="E3" s="1"/>
      <c r="F3" s="4"/>
      <c r="G3" s="5"/>
      <c r="H3" s="4"/>
    </row>
    <row r="4" spans="1:8" x14ac:dyDescent="0.25">
      <c r="A4" s="1"/>
      <c r="B4" s="1"/>
      <c r="C4" s="1"/>
      <c r="D4" s="1" t="s">
        <v>3</v>
      </c>
      <c r="E4" s="1"/>
      <c r="F4" s="4">
        <v>459475</v>
      </c>
      <c r="G4" s="5"/>
      <c r="H4" s="4">
        <v>764637.03</v>
      </c>
    </row>
    <row r="5" spans="1:8" x14ac:dyDescent="0.25">
      <c r="A5" s="1"/>
      <c r="B5" s="1"/>
      <c r="C5" s="1"/>
      <c r="D5" s="1" t="s">
        <v>4</v>
      </c>
      <c r="E5" s="1"/>
      <c r="F5" s="4"/>
      <c r="G5" s="5"/>
      <c r="H5" s="4"/>
    </row>
    <row r="6" spans="1:8" x14ac:dyDescent="0.25">
      <c r="A6" s="1"/>
      <c r="B6" s="1"/>
      <c r="C6" s="1"/>
      <c r="D6" s="1"/>
      <c r="E6" s="1" t="s">
        <v>5</v>
      </c>
      <c r="F6" s="4">
        <v>60937.82</v>
      </c>
      <c r="G6" s="5"/>
      <c r="H6" s="4">
        <v>151291.68</v>
      </c>
    </row>
    <row r="7" spans="1:8" x14ac:dyDescent="0.25">
      <c r="A7" s="1"/>
      <c r="B7" s="1"/>
      <c r="C7" s="1"/>
      <c r="D7" s="1"/>
      <c r="E7" s="1" t="s">
        <v>6</v>
      </c>
      <c r="F7" s="4">
        <v>68644.41</v>
      </c>
      <c r="G7" s="5"/>
      <c r="H7" s="4">
        <v>84167.79</v>
      </c>
    </row>
    <row r="8" spans="1:8" x14ac:dyDescent="0.25">
      <c r="A8" s="1"/>
      <c r="B8" s="1"/>
      <c r="C8" s="1"/>
      <c r="D8" s="1"/>
      <c r="E8" s="1" t="s">
        <v>7</v>
      </c>
      <c r="F8" s="4">
        <v>167064.74</v>
      </c>
      <c r="G8" s="5"/>
      <c r="H8" s="4">
        <v>111516.52</v>
      </c>
    </row>
    <row r="9" spans="1:8" x14ac:dyDescent="0.25">
      <c r="A9" s="1"/>
      <c r="B9" s="1"/>
      <c r="C9" s="1"/>
      <c r="D9" s="1"/>
      <c r="E9" s="1" t="s">
        <v>8</v>
      </c>
      <c r="F9" s="4">
        <v>92730.9</v>
      </c>
      <c r="G9" s="5"/>
      <c r="H9" s="4">
        <v>130550</v>
      </c>
    </row>
    <row r="10" spans="1:8" x14ac:dyDescent="0.25">
      <c r="A10" s="1"/>
      <c r="B10" s="1"/>
      <c r="C10" s="1"/>
      <c r="D10" s="1"/>
      <c r="E10" s="1" t="s">
        <v>9</v>
      </c>
      <c r="F10" s="4">
        <v>137128.41</v>
      </c>
      <c r="G10" s="5"/>
      <c r="H10" s="4">
        <v>73652.350000000006</v>
      </c>
    </row>
    <row r="11" spans="1:8" x14ac:dyDescent="0.25">
      <c r="A11" s="1"/>
      <c r="B11" s="1"/>
      <c r="C11" s="1"/>
      <c r="D11" s="1"/>
      <c r="E11" s="1" t="s">
        <v>10</v>
      </c>
      <c r="F11" s="4">
        <v>88132.31</v>
      </c>
      <c r="G11" s="5"/>
      <c r="H11" s="4">
        <v>37226.18</v>
      </c>
    </row>
    <row r="12" spans="1:8" ht="15.75" thickBot="1" x14ac:dyDescent="0.3">
      <c r="A12" s="1"/>
      <c r="B12" s="1"/>
      <c r="C12" s="1"/>
      <c r="D12" s="1"/>
      <c r="E12" s="1" t="s">
        <v>11</v>
      </c>
      <c r="F12" s="6">
        <v>258416.65</v>
      </c>
      <c r="G12" s="5"/>
      <c r="H12" s="6">
        <v>0</v>
      </c>
    </row>
    <row r="13" spans="1:8" x14ac:dyDescent="0.25">
      <c r="A13" s="1"/>
      <c r="B13" s="1"/>
      <c r="C13" s="1"/>
      <c r="D13" s="1" t="s">
        <v>12</v>
      </c>
      <c r="E13" s="1"/>
      <c r="F13" s="4">
        <f>ROUND(SUM(F5:F12),5)</f>
        <v>873055.24</v>
      </c>
      <c r="G13" s="5"/>
      <c r="H13" s="4">
        <f>ROUND(SUM(H5:H12),5)</f>
        <v>588404.52</v>
      </c>
    </row>
    <row r="14" spans="1:8" x14ac:dyDescent="0.25">
      <c r="A14" s="1"/>
      <c r="B14" s="1"/>
      <c r="C14" s="1"/>
      <c r="D14" s="1" t="s">
        <v>13</v>
      </c>
      <c r="E14" s="1"/>
      <c r="F14" s="4"/>
      <c r="G14" s="5"/>
      <c r="H14" s="4"/>
    </row>
    <row r="15" spans="1:8" ht="15.75" thickBot="1" x14ac:dyDescent="0.3">
      <c r="A15" s="1"/>
      <c r="B15" s="1"/>
      <c r="C15" s="1"/>
      <c r="D15" s="1"/>
      <c r="E15" s="1" t="s">
        <v>14</v>
      </c>
      <c r="F15" s="6">
        <v>0</v>
      </c>
      <c r="G15" s="5"/>
      <c r="H15" s="6">
        <v>1500</v>
      </c>
    </row>
    <row r="16" spans="1:8" x14ac:dyDescent="0.25">
      <c r="A16" s="1"/>
      <c r="B16" s="1"/>
      <c r="C16" s="1"/>
      <c r="D16" s="1" t="s">
        <v>15</v>
      </c>
      <c r="E16" s="1"/>
      <c r="F16" s="4">
        <f>ROUND(SUM(F14:F15),5)</f>
        <v>0</v>
      </c>
      <c r="G16" s="5"/>
      <c r="H16" s="4">
        <f>ROUND(SUM(H14:H15),5)</f>
        <v>1500</v>
      </c>
    </row>
    <row r="17" spans="1:8" x14ac:dyDescent="0.25">
      <c r="A17" s="1"/>
      <c r="B17" s="1"/>
      <c r="C17" s="1"/>
      <c r="D17" s="1" t="s">
        <v>16</v>
      </c>
      <c r="E17" s="1"/>
      <c r="F17" s="4"/>
      <c r="G17" s="5"/>
      <c r="H17" s="4"/>
    </row>
    <row r="18" spans="1:8" x14ac:dyDescent="0.25">
      <c r="A18" s="1"/>
      <c r="B18" s="1"/>
      <c r="C18" s="1"/>
      <c r="D18" s="1"/>
      <c r="E18" s="1" t="s">
        <v>17</v>
      </c>
      <c r="F18" s="4">
        <v>1584.87</v>
      </c>
      <c r="G18" s="5"/>
      <c r="H18" s="4">
        <v>1077.6500000000001</v>
      </c>
    </row>
    <row r="19" spans="1:8" x14ac:dyDescent="0.25">
      <c r="A19" s="1"/>
      <c r="B19" s="1"/>
      <c r="C19" s="1"/>
      <c r="D19" s="1"/>
      <c r="E19" s="1" t="s">
        <v>18</v>
      </c>
      <c r="F19" s="4">
        <v>58.94</v>
      </c>
      <c r="G19" s="5"/>
      <c r="H19" s="4">
        <v>135.16999999999999</v>
      </c>
    </row>
    <row r="20" spans="1:8" x14ac:dyDescent="0.25">
      <c r="A20" s="1"/>
      <c r="B20" s="1"/>
      <c r="C20" s="1"/>
      <c r="D20" s="1"/>
      <c r="E20" s="1" t="s">
        <v>19</v>
      </c>
      <c r="F20" s="4">
        <v>10940.91</v>
      </c>
      <c r="G20" s="5"/>
      <c r="H20" s="4">
        <v>28186.51</v>
      </c>
    </row>
    <row r="21" spans="1:8" ht="15.75" thickBot="1" x14ac:dyDescent="0.3">
      <c r="A21" s="1"/>
      <c r="B21" s="1"/>
      <c r="C21" s="1"/>
      <c r="D21" s="1"/>
      <c r="E21" s="1" t="s">
        <v>20</v>
      </c>
      <c r="F21" s="6">
        <v>596.94000000000005</v>
      </c>
      <c r="G21" s="5"/>
      <c r="H21" s="6">
        <v>150</v>
      </c>
    </row>
    <row r="22" spans="1:8" x14ac:dyDescent="0.25">
      <c r="A22" s="1"/>
      <c r="B22" s="1"/>
      <c r="C22" s="1"/>
      <c r="D22" s="1" t="s">
        <v>21</v>
      </c>
      <c r="E22" s="1"/>
      <c r="F22" s="4">
        <f>ROUND(SUM(F17:F21),5)</f>
        <v>13181.66</v>
      </c>
      <c r="G22" s="5"/>
      <c r="H22" s="4">
        <f>ROUND(SUM(H17:H21),5)</f>
        <v>29549.33</v>
      </c>
    </row>
    <row r="23" spans="1:8" ht="15.75" thickBot="1" x14ac:dyDescent="0.3">
      <c r="A23" s="1"/>
      <c r="B23" s="1"/>
      <c r="C23" s="1"/>
      <c r="D23" s="1" t="s">
        <v>22</v>
      </c>
      <c r="E23" s="1"/>
      <c r="F23" s="6">
        <v>879791.89</v>
      </c>
      <c r="G23" s="5"/>
      <c r="H23" s="6">
        <v>845446.93</v>
      </c>
    </row>
    <row r="24" spans="1:8" x14ac:dyDescent="0.25">
      <c r="A24" s="1"/>
      <c r="B24" s="1"/>
      <c r="C24" s="1" t="s">
        <v>23</v>
      </c>
      <c r="D24" s="1"/>
      <c r="E24" s="1"/>
      <c r="F24" s="4">
        <f>ROUND(SUM(F3:F4)+F13+F16+SUM(F22:F23),5)</f>
        <v>2225503.79</v>
      </c>
      <c r="G24" s="5"/>
      <c r="H24" s="4">
        <f>ROUND(SUM(H3:H4)+H13+H16+SUM(H22:H23),5)</f>
        <v>2229537.81</v>
      </c>
    </row>
    <row r="25" spans="1:8" x14ac:dyDescent="0.25">
      <c r="A25" s="1"/>
      <c r="B25" s="1"/>
      <c r="C25" s="1" t="s">
        <v>24</v>
      </c>
      <c r="D25" s="1"/>
      <c r="E25" s="1"/>
      <c r="F25" s="4"/>
      <c r="G25" s="5"/>
      <c r="H25" s="4"/>
    </row>
    <row r="26" spans="1:8" ht="15.75" thickBot="1" x14ac:dyDescent="0.3">
      <c r="A26" s="1"/>
      <c r="B26" s="1"/>
      <c r="C26" s="1"/>
      <c r="D26" s="1" t="s">
        <v>25</v>
      </c>
      <c r="E26" s="1"/>
      <c r="F26" s="7">
        <v>113618.56</v>
      </c>
      <c r="G26" s="5"/>
      <c r="H26" s="7">
        <v>0</v>
      </c>
    </row>
    <row r="27" spans="1:8" ht="15.75" thickBot="1" x14ac:dyDescent="0.3">
      <c r="A27" s="1"/>
      <c r="B27" s="1"/>
      <c r="C27" s="1" t="s">
        <v>26</v>
      </c>
      <c r="D27" s="1"/>
      <c r="E27" s="1"/>
      <c r="F27" s="8">
        <f>ROUND(SUM(F25:F26),5)</f>
        <v>113618.56</v>
      </c>
      <c r="G27" s="5"/>
      <c r="H27" s="8">
        <f>ROUND(SUM(H25:H26),5)</f>
        <v>0</v>
      </c>
    </row>
    <row r="28" spans="1:8" x14ac:dyDescent="0.25">
      <c r="A28" s="1"/>
      <c r="B28" s="1" t="s">
        <v>27</v>
      </c>
      <c r="C28" s="1"/>
      <c r="D28" s="1"/>
      <c r="E28" s="1"/>
      <c r="F28" s="4">
        <f>ROUND(F24-F27,5)</f>
        <v>2111885.23</v>
      </c>
      <c r="G28" s="5"/>
      <c r="H28" s="4">
        <f>ROUND(H24-H27,5)</f>
        <v>2229537.81</v>
      </c>
    </row>
    <row r="29" spans="1:8" x14ac:dyDescent="0.25">
      <c r="A29" s="1"/>
      <c r="B29" s="1"/>
      <c r="C29" s="1" t="s">
        <v>28</v>
      </c>
      <c r="D29" s="1"/>
      <c r="E29" s="1"/>
      <c r="F29" s="4"/>
      <c r="G29" s="5"/>
      <c r="H29" s="4"/>
    </row>
    <row r="30" spans="1:8" x14ac:dyDescent="0.25">
      <c r="A30" s="1"/>
      <c r="B30" s="1"/>
      <c r="C30" s="1"/>
      <c r="D30" s="1" t="s">
        <v>29</v>
      </c>
      <c r="E30" s="1"/>
      <c r="F30" s="4"/>
      <c r="G30" s="5"/>
      <c r="H30" s="4"/>
    </row>
    <row r="31" spans="1:8" x14ac:dyDescent="0.25">
      <c r="A31" s="1"/>
      <c r="B31" s="1"/>
      <c r="C31" s="1"/>
      <c r="D31" s="1"/>
      <c r="E31" s="1" t="s">
        <v>30</v>
      </c>
      <c r="F31" s="4">
        <v>453800.25</v>
      </c>
      <c r="G31" s="5"/>
      <c r="H31" s="4">
        <v>477618.24</v>
      </c>
    </row>
    <row r="32" spans="1:8" x14ac:dyDescent="0.25">
      <c r="A32" s="1"/>
      <c r="B32" s="1"/>
      <c r="C32" s="1"/>
      <c r="D32" s="1"/>
      <c r="E32" s="1" t="s">
        <v>31</v>
      </c>
      <c r="F32" s="4">
        <v>32297.49</v>
      </c>
      <c r="G32" s="5"/>
      <c r="H32" s="4">
        <v>35824.74</v>
      </c>
    </row>
    <row r="33" spans="1:8" x14ac:dyDescent="0.25">
      <c r="A33" s="1"/>
      <c r="B33" s="1"/>
      <c r="C33" s="1"/>
      <c r="D33" s="1"/>
      <c r="E33" s="1" t="s">
        <v>32</v>
      </c>
      <c r="F33" s="4">
        <v>13030.18</v>
      </c>
      <c r="G33" s="5"/>
      <c r="H33" s="4">
        <v>12285.95</v>
      </c>
    </row>
    <row r="34" spans="1:8" ht="15.75" thickBot="1" x14ac:dyDescent="0.3">
      <c r="A34" s="1"/>
      <c r="B34" s="1"/>
      <c r="C34" s="1"/>
      <c r="D34" s="1"/>
      <c r="E34" s="1" t="s">
        <v>33</v>
      </c>
      <c r="F34" s="6">
        <v>102669.18</v>
      </c>
      <c r="G34" s="5"/>
      <c r="H34" s="6">
        <v>104136.09</v>
      </c>
    </row>
    <row r="35" spans="1:8" x14ac:dyDescent="0.25">
      <c r="A35" s="1"/>
      <c r="B35" s="1"/>
      <c r="C35" s="1"/>
      <c r="D35" s="1" t="s">
        <v>34</v>
      </c>
      <c r="E35" s="1"/>
      <c r="F35" s="4">
        <f>ROUND(SUM(F30:F34),5)</f>
        <v>601797.1</v>
      </c>
      <c r="G35" s="5"/>
      <c r="H35" s="4">
        <f>ROUND(SUM(H30:H34),5)</f>
        <v>629865.02</v>
      </c>
    </row>
    <row r="36" spans="1:8" x14ac:dyDescent="0.25">
      <c r="A36" s="1"/>
      <c r="B36" s="1"/>
      <c r="C36" s="1"/>
      <c r="D36" s="1" t="s">
        <v>35</v>
      </c>
      <c r="E36" s="1"/>
      <c r="F36" s="4"/>
      <c r="G36" s="5"/>
      <c r="H36" s="4"/>
    </row>
    <row r="37" spans="1:8" x14ac:dyDescent="0.25">
      <c r="A37" s="1"/>
      <c r="B37" s="1"/>
      <c r="C37" s="1"/>
      <c r="D37" s="1"/>
      <c r="E37" s="1" t="s">
        <v>36</v>
      </c>
      <c r="F37" s="4">
        <v>317550.93</v>
      </c>
      <c r="G37" s="5"/>
      <c r="H37" s="4">
        <v>750206.4</v>
      </c>
    </row>
    <row r="38" spans="1:8" x14ac:dyDescent="0.25">
      <c r="A38" s="1"/>
      <c r="B38" s="1"/>
      <c r="C38" s="1"/>
      <c r="D38" s="1"/>
      <c r="E38" s="1" t="s">
        <v>37</v>
      </c>
      <c r="F38" s="4">
        <v>36960.81</v>
      </c>
      <c r="G38" s="5"/>
      <c r="H38" s="4">
        <v>378.03</v>
      </c>
    </row>
    <row r="39" spans="1:8" x14ac:dyDescent="0.25">
      <c r="A39" s="1"/>
      <c r="B39" s="1"/>
      <c r="C39" s="1"/>
      <c r="D39" s="1"/>
      <c r="E39" s="1" t="s">
        <v>38</v>
      </c>
      <c r="F39" s="4">
        <v>3443.82</v>
      </c>
      <c r="G39" s="5"/>
      <c r="H39" s="4">
        <v>28546.880000000001</v>
      </c>
    </row>
    <row r="40" spans="1:8" x14ac:dyDescent="0.25">
      <c r="A40" s="1"/>
      <c r="B40" s="1"/>
      <c r="C40" s="1"/>
      <c r="D40" s="1"/>
      <c r="E40" s="1" t="s">
        <v>39</v>
      </c>
      <c r="F40" s="4">
        <v>10479.57</v>
      </c>
      <c r="G40" s="5"/>
      <c r="H40" s="4">
        <v>6241.89</v>
      </c>
    </row>
    <row r="41" spans="1:8" x14ac:dyDescent="0.25">
      <c r="A41" s="1"/>
      <c r="B41" s="1"/>
      <c r="C41" s="1"/>
      <c r="D41" s="1"/>
      <c r="E41" s="1" t="s">
        <v>40</v>
      </c>
      <c r="F41" s="4">
        <v>300</v>
      </c>
      <c r="G41" s="5"/>
      <c r="H41" s="4">
        <v>0</v>
      </c>
    </row>
    <row r="42" spans="1:8" x14ac:dyDescent="0.25">
      <c r="A42" s="1"/>
      <c r="B42" s="1"/>
      <c r="C42" s="1"/>
      <c r="D42" s="1"/>
      <c r="E42" s="1" t="s">
        <v>41</v>
      </c>
      <c r="F42" s="4">
        <v>2962.57</v>
      </c>
      <c r="G42" s="5"/>
      <c r="H42" s="4">
        <v>7142.56</v>
      </c>
    </row>
    <row r="43" spans="1:8" x14ac:dyDescent="0.25">
      <c r="A43" s="1"/>
      <c r="B43" s="1"/>
      <c r="C43" s="1"/>
      <c r="D43" s="1"/>
      <c r="E43" s="1" t="s">
        <v>42</v>
      </c>
      <c r="F43" s="4">
        <v>334.63</v>
      </c>
      <c r="G43" s="5"/>
      <c r="H43" s="4">
        <v>116.69</v>
      </c>
    </row>
    <row r="44" spans="1:8" x14ac:dyDescent="0.25">
      <c r="A44" s="1"/>
      <c r="B44" s="1"/>
      <c r="C44" s="1"/>
      <c r="D44" s="1"/>
      <c r="E44" s="1" t="s">
        <v>43</v>
      </c>
      <c r="F44" s="4">
        <v>3270.03</v>
      </c>
      <c r="G44" s="5"/>
      <c r="H44" s="4">
        <v>3912.31</v>
      </c>
    </row>
    <row r="45" spans="1:8" ht="15.75" thickBot="1" x14ac:dyDescent="0.3">
      <c r="A45" s="1"/>
      <c r="B45" s="1"/>
      <c r="C45" s="1"/>
      <c r="D45" s="1"/>
      <c r="E45" s="1" t="s">
        <v>44</v>
      </c>
      <c r="F45" s="6">
        <v>-1792.85</v>
      </c>
      <c r="G45" s="5"/>
      <c r="H45" s="6">
        <v>-2197.0300000000002</v>
      </c>
    </row>
    <row r="46" spans="1:8" x14ac:dyDescent="0.25">
      <c r="A46" s="1"/>
      <c r="B46" s="1"/>
      <c r="C46" s="1"/>
      <c r="D46" s="1" t="s">
        <v>45</v>
      </c>
      <c r="E46" s="1"/>
      <c r="F46" s="4">
        <f>ROUND(SUM(F36:F45),5)</f>
        <v>373509.51</v>
      </c>
      <c r="G46" s="5"/>
      <c r="H46" s="4">
        <f>ROUND(SUM(H36:H45),5)</f>
        <v>794347.73</v>
      </c>
    </row>
    <row r="47" spans="1:8" x14ac:dyDescent="0.25">
      <c r="A47" s="1"/>
      <c r="B47" s="1"/>
      <c r="C47" s="1"/>
      <c r="D47" s="1" t="s">
        <v>46</v>
      </c>
      <c r="E47" s="1"/>
      <c r="F47" s="4"/>
      <c r="G47" s="5"/>
      <c r="H47" s="4"/>
    </row>
    <row r="48" spans="1:8" x14ac:dyDescent="0.25">
      <c r="A48" s="1"/>
      <c r="B48" s="1"/>
      <c r="C48" s="1"/>
      <c r="D48" s="1"/>
      <c r="E48" s="1" t="s">
        <v>47</v>
      </c>
      <c r="F48" s="4">
        <v>195461.64</v>
      </c>
      <c r="G48" s="5"/>
      <c r="H48" s="4">
        <v>169913.47</v>
      </c>
    </row>
    <row r="49" spans="1:8" x14ac:dyDescent="0.25">
      <c r="A49" s="1"/>
      <c r="B49" s="1"/>
      <c r="C49" s="1"/>
      <c r="D49" s="1"/>
      <c r="E49" s="1" t="s">
        <v>48</v>
      </c>
      <c r="F49" s="4">
        <v>14705.51</v>
      </c>
      <c r="G49" s="5"/>
      <c r="H49" s="4">
        <v>12318.82</v>
      </c>
    </row>
    <row r="50" spans="1:8" x14ac:dyDescent="0.25">
      <c r="A50" s="1"/>
      <c r="B50" s="1"/>
      <c r="C50" s="1"/>
      <c r="D50" s="1"/>
      <c r="E50" s="1" t="s">
        <v>49</v>
      </c>
      <c r="F50" s="4">
        <v>29387.79</v>
      </c>
      <c r="G50" s="5"/>
      <c r="H50" s="4">
        <v>29744.93</v>
      </c>
    </row>
    <row r="51" spans="1:8" x14ac:dyDescent="0.25">
      <c r="A51" s="1"/>
      <c r="B51" s="1"/>
      <c r="C51" s="1"/>
      <c r="D51" s="1"/>
      <c r="E51" s="1" t="s">
        <v>50</v>
      </c>
      <c r="F51" s="4">
        <v>175486.54</v>
      </c>
      <c r="G51" s="5"/>
      <c r="H51" s="4">
        <v>158518.26999999999</v>
      </c>
    </row>
    <row r="52" spans="1:8" x14ac:dyDescent="0.25">
      <c r="A52" s="1"/>
      <c r="B52" s="1"/>
      <c r="C52" s="1"/>
      <c r="D52" s="1"/>
      <c r="E52" s="1" t="s">
        <v>51</v>
      </c>
      <c r="F52" s="4">
        <v>9041.5499999999993</v>
      </c>
      <c r="G52" s="5"/>
      <c r="H52" s="4">
        <v>5495.81</v>
      </c>
    </row>
    <row r="53" spans="1:8" x14ac:dyDescent="0.25">
      <c r="A53" s="1"/>
      <c r="B53" s="1"/>
      <c r="C53" s="1"/>
      <c r="D53" s="1"/>
      <c r="E53" s="1" t="s">
        <v>52</v>
      </c>
      <c r="F53" s="4">
        <v>3501.98</v>
      </c>
      <c r="G53" s="5"/>
      <c r="H53" s="4">
        <v>1818.46</v>
      </c>
    </row>
    <row r="54" spans="1:8" ht="15.75" thickBot="1" x14ac:dyDescent="0.3">
      <c r="A54" s="1"/>
      <c r="B54" s="1"/>
      <c r="C54" s="1"/>
      <c r="D54" s="1"/>
      <c r="E54" s="1" t="s">
        <v>53</v>
      </c>
      <c r="F54" s="6">
        <v>530.64</v>
      </c>
      <c r="G54" s="5"/>
      <c r="H54" s="6">
        <v>977.05</v>
      </c>
    </row>
    <row r="55" spans="1:8" x14ac:dyDescent="0.25">
      <c r="A55" s="1"/>
      <c r="B55" s="1"/>
      <c r="C55" s="1"/>
      <c r="D55" s="1" t="s">
        <v>54</v>
      </c>
      <c r="E55" s="1"/>
      <c r="F55" s="4">
        <f>ROUND(SUM(F47:F54),5)</f>
        <v>428115.65</v>
      </c>
      <c r="G55" s="5"/>
      <c r="H55" s="4">
        <f>ROUND(SUM(H47:H54),5)</f>
        <v>378786.81</v>
      </c>
    </row>
    <row r="56" spans="1:8" x14ac:dyDescent="0.25">
      <c r="A56" s="1"/>
      <c r="B56" s="1"/>
      <c r="C56" s="1"/>
      <c r="D56" s="1" t="s">
        <v>55</v>
      </c>
      <c r="E56" s="1"/>
      <c r="F56" s="4"/>
      <c r="G56" s="5"/>
      <c r="H56" s="4"/>
    </row>
    <row r="57" spans="1:8" x14ac:dyDescent="0.25">
      <c r="A57" s="1"/>
      <c r="B57" s="1"/>
      <c r="C57" s="1"/>
      <c r="D57" s="1"/>
      <c r="E57" s="1" t="s">
        <v>56</v>
      </c>
      <c r="F57" s="4">
        <v>2500</v>
      </c>
      <c r="G57" s="5"/>
      <c r="H57" s="4">
        <v>5000</v>
      </c>
    </row>
    <row r="58" spans="1:8" x14ac:dyDescent="0.25">
      <c r="A58" s="1"/>
      <c r="B58" s="1"/>
      <c r="C58" s="1"/>
      <c r="D58" s="1"/>
      <c r="E58" s="1" t="s">
        <v>57</v>
      </c>
      <c r="F58" s="4">
        <v>6901.66</v>
      </c>
      <c r="G58" s="5"/>
      <c r="H58" s="4">
        <v>7987.64</v>
      </c>
    </row>
    <row r="59" spans="1:8" x14ac:dyDescent="0.25">
      <c r="A59" s="1"/>
      <c r="B59" s="1"/>
      <c r="C59" s="1"/>
      <c r="D59" s="1"/>
      <c r="E59" s="1" t="s">
        <v>58</v>
      </c>
      <c r="F59" s="4">
        <v>6596.76</v>
      </c>
      <c r="G59" s="5"/>
      <c r="H59" s="4">
        <v>5213.76</v>
      </c>
    </row>
    <row r="60" spans="1:8" x14ac:dyDescent="0.25">
      <c r="A60" s="1"/>
      <c r="B60" s="1"/>
      <c r="C60" s="1"/>
      <c r="D60" s="1"/>
      <c r="E60" s="1" t="s">
        <v>59</v>
      </c>
      <c r="F60" s="4">
        <v>14791.01</v>
      </c>
      <c r="G60" s="5"/>
      <c r="H60" s="4">
        <v>15237.16</v>
      </c>
    </row>
    <row r="61" spans="1:8" x14ac:dyDescent="0.25">
      <c r="A61" s="1"/>
      <c r="B61" s="1"/>
      <c r="C61" s="1"/>
      <c r="D61" s="1"/>
      <c r="E61" s="1" t="s">
        <v>60</v>
      </c>
      <c r="F61" s="4">
        <v>1620.82</v>
      </c>
      <c r="G61" s="5"/>
      <c r="H61" s="4">
        <v>1493.82</v>
      </c>
    </row>
    <row r="62" spans="1:8" x14ac:dyDescent="0.25">
      <c r="A62" s="1"/>
      <c r="B62" s="1"/>
      <c r="C62" s="1"/>
      <c r="D62" s="1"/>
      <c r="E62" s="1" t="s">
        <v>61</v>
      </c>
      <c r="F62" s="4">
        <v>8285.58</v>
      </c>
      <c r="G62" s="5"/>
      <c r="H62" s="4">
        <v>12879.15</v>
      </c>
    </row>
    <row r="63" spans="1:8" x14ac:dyDescent="0.25">
      <c r="A63" s="1"/>
      <c r="B63" s="1"/>
      <c r="C63" s="1"/>
      <c r="D63" s="1"/>
      <c r="E63" s="1" t="s">
        <v>62</v>
      </c>
      <c r="F63" s="4">
        <v>23649.32</v>
      </c>
      <c r="G63" s="5"/>
      <c r="H63" s="4">
        <v>17658.27</v>
      </c>
    </row>
    <row r="64" spans="1:8" x14ac:dyDescent="0.25">
      <c r="A64" s="1"/>
      <c r="B64" s="1"/>
      <c r="C64" s="1"/>
      <c r="D64" s="1"/>
      <c r="E64" s="1" t="s">
        <v>63</v>
      </c>
      <c r="F64" s="4">
        <v>12329.76</v>
      </c>
      <c r="G64" s="5"/>
      <c r="H64" s="4">
        <v>5123.7700000000004</v>
      </c>
    </row>
    <row r="65" spans="1:8" x14ac:dyDescent="0.25">
      <c r="A65" s="1"/>
      <c r="B65" s="1"/>
      <c r="C65" s="1"/>
      <c r="D65" s="1"/>
      <c r="E65" s="1" t="s">
        <v>64</v>
      </c>
      <c r="F65" s="4">
        <v>6488.27</v>
      </c>
      <c r="G65" s="5"/>
      <c r="H65" s="4">
        <v>1182.8900000000001</v>
      </c>
    </row>
    <row r="66" spans="1:8" x14ac:dyDescent="0.25">
      <c r="A66" s="1"/>
      <c r="B66" s="1"/>
      <c r="C66" s="1"/>
      <c r="D66" s="1"/>
      <c r="E66" s="1" t="s">
        <v>65</v>
      </c>
      <c r="F66" s="4">
        <v>7500</v>
      </c>
      <c r="G66" s="5"/>
      <c r="H66" s="4">
        <v>7500</v>
      </c>
    </row>
    <row r="67" spans="1:8" x14ac:dyDescent="0.25">
      <c r="A67" s="1"/>
      <c r="B67" s="1"/>
      <c r="C67" s="1"/>
      <c r="D67" s="1"/>
      <c r="E67" s="1" t="s">
        <v>66</v>
      </c>
      <c r="F67" s="4">
        <v>3406</v>
      </c>
      <c r="G67" s="5"/>
      <c r="H67" s="4">
        <v>539.99</v>
      </c>
    </row>
    <row r="68" spans="1:8" x14ac:dyDescent="0.25">
      <c r="A68" s="1"/>
      <c r="B68" s="1"/>
      <c r="C68" s="1"/>
      <c r="D68" s="1"/>
      <c r="E68" s="1" t="s">
        <v>67</v>
      </c>
      <c r="F68" s="4">
        <v>13751.84</v>
      </c>
      <c r="G68" s="5"/>
      <c r="H68" s="4">
        <v>14600.95</v>
      </c>
    </row>
    <row r="69" spans="1:8" x14ac:dyDescent="0.25">
      <c r="A69" s="1"/>
      <c r="B69" s="1"/>
      <c r="C69" s="1"/>
      <c r="D69" s="1"/>
      <c r="E69" s="1" t="s">
        <v>68</v>
      </c>
      <c r="F69" s="4">
        <v>17080.439999999999</v>
      </c>
      <c r="G69" s="5"/>
      <c r="H69" s="4">
        <v>17953.32</v>
      </c>
    </row>
    <row r="70" spans="1:8" x14ac:dyDescent="0.25">
      <c r="A70" s="1"/>
      <c r="B70" s="1"/>
      <c r="C70" s="1"/>
      <c r="D70" s="1"/>
      <c r="E70" s="1" t="s">
        <v>69</v>
      </c>
      <c r="F70" s="4">
        <v>2721.4</v>
      </c>
      <c r="G70" s="5"/>
      <c r="H70" s="4">
        <v>3054.55</v>
      </c>
    </row>
    <row r="71" spans="1:8" x14ac:dyDescent="0.25">
      <c r="A71" s="1"/>
      <c r="B71" s="1"/>
      <c r="C71" s="1"/>
      <c r="D71" s="1"/>
      <c r="E71" s="1" t="s">
        <v>70</v>
      </c>
      <c r="F71" s="4">
        <v>32467.5</v>
      </c>
      <c r="G71" s="5"/>
      <c r="H71" s="4">
        <v>53912.36</v>
      </c>
    </row>
    <row r="72" spans="1:8" x14ac:dyDescent="0.25">
      <c r="A72" s="1"/>
      <c r="B72" s="1"/>
      <c r="C72" s="1"/>
      <c r="D72" s="1"/>
      <c r="E72" s="1" t="s">
        <v>71</v>
      </c>
      <c r="F72" s="4">
        <v>1898.16</v>
      </c>
      <c r="G72" s="5"/>
      <c r="H72" s="4">
        <v>2765.74</v>
      </c>
    </row>
    <row r="73" spans="1:8" x14ac:dyDescent="0.25">
      <c r="A73" s="1"/>
      <c r="B73" s="1"/>
      <c r="C73" s="1"/>
      <c r="D73" s="1"/>
      <c r="E73" s="1" t="s">
        <v>72</v>
      </c>
      <c r="F73" s="4">
        <v>31512.59</v>
      </c>
      <c r="G73" s="5"/>
      <c r="H73" s="4">
        <v>26798.51</v>
      </c>
    </row>
    <row r="74" spans="1:8" ht="15.75" thickBot="1" x14ac:dyDescent="0.3">
      <c r="A74" s="1"/>
      <c r="B74" s="1"/>
      <c r="C74" s="1"/>
      <c r="D74" s="1"/>
      <c r="E74" s="1" t="s">
        <v>73</v>
      </c>
      <c r="F74" s="6">
        <v>9140.7199999999993</v>
      </c>
      <c r="G74" s="5"/>
      <c r="H74" s="6">
        <v>10311.280000000001</v>
      </c>
    </row>
    <row r="75" spans="1:8" x14ac:dyDescent="0.25">
      <c r="A75" s="1"/>
      <c r="B75" s="1"/>
      <c r="C75" s="1"/>
      <c r="D75" s="1" t="s">
        <v>74</v>
      </c>
      <c r="E75" s="1"/>
      <c r="F75" s="4">
        <f>ROUND(SUM(F56:F74),5)</f>
        <v>202641.83</v>
      </c>
      <c r="G75" s="5"/>
      <c r="H75" s="4">
        <f>ROUND(SUM(H56:H74),5)</f>
        <v>209213.16</v>
      </c>
    </row>
    <row r="76" spans="1:8" x14ac:dyDescent="0.25">
      <c r="A76" s="1"/>
      <c r="B76" s="1"/>
      <c r="C76" s="1"/>
      <c r="D76" s="1" t="s">
        <v>75</v>
      </c>
      <c r="E76" s="1"/>
      <c r="F76" s="4">
        <v>0</v>
      </c>
      <c r="G76" s="5"/>
      <c r="H76" s="4">
        <v>0</v>
      </c>
    </row>
    <row r="77" spans="1:8" x14ac:dyDescent="0.25">
      <c r="A77" s="1"/>
      <c r="B77" s="1"/>
      <c r="C77" s="1"/>
      <c r="D77" s="1" t="s">
        <v>76</v>
      </c>
      <c r="E77" s="1"/>
      <c r="F77" s="4"/>
      <c r="G77" s="5"/>
      <c r="H77" s="4"/>
    </row>
    <row r="78" spans="1:8" x14ac:dyDescent="0.25">
      <c r="A78" s="1"/>
      <c r="B78" s="1"/>
      <c r="C78" s="1"/>
      <c r="D78" s="1"/>
      <c r="E78" s="1" t="s">
        <v>77</v>
      </c>
      <c r="F78" s="4">
        <v>1564.56</v>
      </c>
      <c r="G78" s="5"/>
      <c r="H78" s="4">
        <v>4734.04</v>
      </c>
    </row>
    <row r="79" spans="1:8" x14ac:dyDescent="0.25">
      <c r="A79" s="1"/>
      <c r="B79" s="1"/>
      <c r="C79" s="1"/>
      <c r="D79" s="1"/>
      <c r="E79" s="1" t="s">
        <v>78</v>
      </c>
      <c r="F79" s="4">
        <v>10205.92</v>
      </c>
      <c r="G79" s="5"/>
      <c r="H79" s="4">
        <v>1405.05</v>
      </c>
    </row>
    <row r="80" spans="1:8" x14ac:dyDescent="0.25">
      <c r="A80" s="1"/>
      <c r="B80" s="1"/>
      <c r="C80" s="1"/>
      <c r="D80" s="1"/>
      <c r="E80" s="1" t="s">
        <v>79</v>
      </c>
      <c r="F80" s="4">
        <v>1564.64</v>
      </c>
      <c r="G80" s="5"/>
      <c r="H80" s="4">
        <v>2304.09</v>
      </c>
    </row>
    <row r="81" spans="1:8" x14ac:dyDescent="0.25">
      <c r="A81" s="1"/>
      <c r="B81" s="1"/>
      <c r="C81" s="1"/>
      <c r="D81" s="1"/>
      <c r="E81" s="1" t="s">
        <v>80</v>
      </c>
      <c r="F81" s="4">
        <v>10222.18</v>
      </c>
      <c r="G81" s="5"/>
      <c r="H81" s="4">
        <v>3634.65</v>
      </c>
    </row>
    <row r="82" spans="1:8" x14ac:dyDescent="0.25">
      <c r="A82" s="1"/>
      <c r="B82" s="1"/>
      <c r="C82" s="1"/>
      <c r="D82" s="1"/>
      <c r="E82" s="1" t="s">
        <v>81</v>
      </c>
      <c r="F82" s="4">
        <v>11196.82</v>
      </c>
      <c r="G82" s="5"/>
      <c r="H82" s="4">
        <v>12012.67</v>
      </c>
    </row>
    <row r="83" spans="1:8" x14ac:dyDescent="0.25">
      <c r="A83" s="1"/>
      <c r="B83" s="1"/>
      <c r="C83" s="1"/>
      <c r="D83" s="1"/>
      <c r="E83" s="1" t="s">
        <v>82</v>
      </c>
      <c r="F83" s="4">
        <v>124.15</v>
      </c>
      <c r="G83" s="5"/>
      <c r="H83" s="4">
        <v>557.29</v>
      </c>
    </row>
    <row r="84" spans="1:8" x14ac:dyDescent="0.25">
      <c r="A84" s="1"/>
      <c r="B84" s="1"/>
      <c r="C84" s="1"/>
      <c r="D84" s="1"/>
      <c r="E84" s="1" t="s">
        <v>83</v>
      </c>
      <c r="F84" s="4">
        <v>0</v>
      </c>
      <c r="G84" s="5"/>
      <c r="H84" s="4">
        <v>7</v>
      </c>
    </row>
    <row r="85" spans="1:8" x14ac:dyDescent="0.25">
      <c r="A85" s="1"/>
      <c r="B85" s="1"/>
      <c r="C85" s="1"/>
      <c r="D85" s="1"/>
      <c r="E85" s="1" t="s">
        <v>84</v>
      </c>
      <c r="F85" s="4">
        <v>4054.67</v>
      </c>
      <c r="G85" s="5"/>
      <c r="H85" s="4">
        <v>3213.38</v>
      </c>
    </row>
    <row r="86" spans="1:8" x14ac:dyDescent="0.25">
      <c r="A86" s="1"/>
      <c r="B86" s="1"/>
      <c r="C86" s="1"/>
      <c r="D86" s="1"/>
      <c r="E86" s="1" t="s">
        <v>85</v>
      </c>
      <c r="F86" s="4">
        <v>32353.279999999999</v>
      </c>
      <c r="G86" s="5"/>
      <c r="H86" s="4">
        <v>34569.089999999997</v>
      </c>
    </row>
    <row r="87" spans="1:8" x14ac:dyDescent="0.25">
      <c r="A87" s="1"/>
      <c r="B87" s="1"/>
      <c r="C87" s="1"/>
      <c r="D87" s="1"/>
      <c r="E87" s="1" t="s">
        <v>86</v>
      </c>
      <c r="F87" s="4">
        <v>600.83000000000004</v>
      </c>
      <c r="G87" s="5"/>
      <c r="H87" s="4">
        <v>4335.0200000000004</v>
      </c>
    </row>
    <row r="88" spans="1:8" ht="15.75" thickBot="1" x14ac:dyDescent="0.3">
      <c r="A88" s="1"/>
      <c r="B88" s="1"/>
      <c r="C88" s="1"/>
      <c r="D88" s="1"/>
      <c r="E88" s="1" t="s">
        <v>87</v>
      </c>
      <c r="F88" s="6">
        <v>33400</v>
      </c>
      <c r="G88" s="5"/>
      <c r="H88" s="6">
        <v>10500</v>
      </c>
    </row>
    <row r="89" spans="1:8" x14ac:dyDescent="0.25">
      <c r="A89" s="1"/>
      <c r="B89" s="1"/>
      <c r="C89" s="1"/>
      <c r="D89" s="1" t="s">
        <v>88</v>
      </c>
      <c r="E89" s="1"/>
      <c r="F89" s="4">
        <f>ROUND(SUM(F77:F88),5)</f>
        <v>105287.05</v>
      </c>
      <c r="G89" s="5"/>
      <c r="H89" s="4">
        <f>ROUND(SUM(H77:H88),5)</f>
        <v>77272.28</v>
      </c>
    </row>
    <row r="90" spans="1:8" x14ac:dyDescent="0.25">
      <c r="A90" s="1"/>
      <c r="B90" s="1"/>
      <c r="C90" s="1"/>
      <c r="D90" s="1" t="s">
        <v>89</v>
      </c>
      <c r="E90" s="1"/>
      <c r="F90" s="4"/>
      <c r="G90" s="5"/>
      <c r="H90" s="4"/>
    </row>
    <row r="91" spans="1:8" ht="15.75" thickBot="1" x14ac:dyDescent="0.3">
      <c r="A91" s="1"/>
      <c r="B91" s="1"/>
      <c r="C91" s="1"/>
      <c r="D91" s="1"/>
      <c r="E91" s="1" t="s">
        <v>90</v>
      </c>
      <c r="F91" s="6">
        <v>0</v>
      </c>
      <c r="G91" s="5"/>
      <c r="H91" s="6">
        <v>2341.4</v>
      </c>
    </row>
    <row r="92" spans="1:8" x14ac:dyDescent="0.25">
      <c r="A92" s="1"/>
      <c r="B92" s="1"/>
      <c r="C92" s="1"/>
      <c r="D92" s="1" t="s">
        <v>91</v>
      </c>
      <c r="E92" s="1"/>
      <c r="F92" s="4">
        <f>ROUND(SUM(F90:F91),5)</f>
        <v>0</v>
      </c>
      <c r="G92" s="5"/>
      <c r="H92" s="4">
        <f>ROUND(SUM(H90:H91),5)</f>
        <v>2341.4</v>
      </c>
    </row>
    <row r="93" spans="1:8" x14ac:dyDescent="0.25">
      <c r="A93" s="1"/>
      <c r="B93" s="1"/>
      <c r="C93" s="1"/>
      <c r="D93" s="1" t="s">
        <v>92</v>
      </c>
      <c r="E93" s="1"/>
      <c r="F93" s="4"/>
      <c r="G93" s="5"/>
      <c r="H93" s="4"/>
    </row>
    <row r="94" spans="1:8" x14ac:dyDescent="0.25">
      <c r="A94" s="1"/>
      <c r="B94" s="1"/>
      <c r="C94" s="1"/>
      <c r="D94" s="1"/>
      <c r="E94" s="1" t="s">
        <v>93</v>
      </c>
      <c r="F94" s="4">
        <v>270462.21000000002</v>
      </c>
      <c r="G94" s="5"/>
      <c r="H94" s="4">
        <v>255633.5</v>
      </c>
    </row>
    <row r="95" spans="1:8" x14ac:dyDescent="0.25">
      <c r="A95" s="1"/>
      <c r="B95" s="1"/>
      <c r="C95" s="1"/>
      <c r="D95" s="1"/>
      <c r="E95" s="1" t="s">
        <v>94</v>
      </c>
      <c r="F95" s="4">
        <v>20654.7</v>
      </c>
      <c r="G95" s="5"/>
      <c r="H95" s="4">
        <v>18566.13</v>
      </c>
    </row>
    <row r="96" spans="1:8" x14ac:dyDescent="0.25">
      <c r="A96" s="1"/>
      <c r="B96" s="1"/>
      <c r="C96" s="1"/>
      <c r="D96" s="1"/>
      <c r="E96" s="1" t="s">
        <v>95</v>
      </c>
      <c r="F96" s="4">
        <v>4411.1899999999996</v>
      </c>
      <c r="G96" s="5"/>
      <c r="H96" s="4">
        <v>5067.6400000000003</v>
      </c>
    </row>
    <row r="97" spans="1:8" ht="15.75" thickBot="1" x14ac:dyDescent="0.3">
      <c r="A97" s="1"/>
      <c r="B97" s="1"/>
      <c r="C97" s="1"/>
      <c r="D97" s="1"/>
      <c r="E97" s="1" t="s">
        <v>96</v>
      </c>
      <c r="F97" s="6">
        <v>43320.24</v>
      </c>
      <c r="G97" s="5"/>
      <c r="H97" s="6">
        <v>40727.199999999997</v>
      </c>
    </row>
    <row r="98" spans="1:8" x14ac:dyDescent="0.25">
      <c r="A98" s="1"/>
      <c r="B98" s="1"/>
      <c r="C98" s="1"/>
      <c r="D98" s="1" t="s">
        <v>97</v>
      </c>
      <c r="E98" s="1"/>
      <c r="F98" s="4">
        <f>ROUND(SUM(F93:F97),5)</f>
        <v>338848.34</v>
      </c>
      <c r="G98" s="5"/>
      <c r="H98" s="4">
        <f>ROUND(SUM(H93:H97),5)</f>
        <v>319994.46999999997</v>
      </c>
    </row>
    <row r="99" spans="1:8" x14ac:dyDescent="0.25">
      <c r="A99" s="1"/>
      <c r="B99" s="1"/>
      <c r="C99" s="1"/>
      <c r="D99" s="1" t="s">
        <v>98</v>
      </c>
      <c r="E99" s="1"/>
      <c r="F99" s="4"/>
      <c r="G99" s="5"/>
      <c r="H99" s="4"/>
    </row>
    <row r="100" spans="1:8" x14ac:dyDescent="0.25">
      <c r="A100" s="1"/>
      <c r="B100" s="1"/>
      <c r="C100" s="1"/>
      <c r="D100" s="1"/>
      <c r="E100" s="1" t="s">
        <v>99</v>
      </c>
      <c r="F100" s="4">
        <v>1215.44</v>
      </c>
      <c r="G100" s="5"/>
      <c r="H100" s="4">
        <v>785.64</v>
      </c>
    </row>
    <row r="101" spans="1:8" x14ac:dyDescent="0.25">
      <c r="A101" s="1"/>
      <c r="B101" s="1"/>
      <c r="C101" s="1"/>
      <c r="D101" s="1"/>
      <c r="E101" s="1" t="s">
        <v>100</v>
      </c>
      <c r="F101" s="4">
        <v>10959.18</v>
      </c>
      <c r="G101" s="5"/>
      <c r="H101" s="4">
        <v>10639.76</v>
      </c>
    </row>
    <row r="102" spans="1:8" x14ac:dyDescent="0.25">
      <c r="A102" s="1"/>
      <c r="B102" s="1"/>
      <c r="C102" s="1"/>
      <c r="D102" s="1"/>
      <c r="E102" s="1" t="s">
        <v>101</v>
      </c>
      <c r="F102" s="4">
        <v>11444.86</v>
      </c>
      <c r="G102" s="5"/>
      <c r="H102" s="4">
        <v>10673.75</v>
      </c>
    </row>
    <row r="103" spans="1:8" x14ac:dyDescent="0.25">
      <c r="A103" s="1"/>
      <c r="B103" s="1"/>
      <c r="C103" s="1"/>
      <c r="D103" s="1"/>
      <c r="E103" s="1" t="s">
        <v>102</v>
      </c>
      <c r="F103" s="4">
        <v>10349.81</v>
      </c>
      <c r="G103" s="5"/>
      <c r="H103" s="4">
        <v>7104.79</v>
      </c>
    </row>
    <row r="104" spans="1:8" x14ac:dyDescent="0.25">
      <c r="A104" s="1"/>
      <c r="B104" s="1"/>
      <c r="C104" s="1"/>
      <c r="D104" s="1"/>
      <c r="E104" s="1" t="s">
        <v>103</v>
      </c>
      <c r="F104" s="4">
        <v>43351.7</v>
      </c>
      <c r="G104" s="5"/>
      <c r="H104" s="4">
        <v>42785.120000000003</v>
      </c>
    </row>
    <row r="105" spans="1:8" x14ac:dyDescent="0.25">
      <c r="A105" s="1"/>
      <c r="B105" s="1"/>
      <c r="C105" s="1"/>
      <c r="D105" s="1"/>
      <c r="E105" s="1" t="s">
        <v>104</v>
      </c>
      <c r="F105" s="4">
        <v>3729</v>
      </c>
      <c r="G105" s="5"/>
      <c r="H105" s="4">
        <v>0</v>
      </c>
    </row>
    <row r="106" spans="1:8" x14ac:dyDescent="0.25">
      <c r="A106" s="1"/>
      <c r="B106" s="1"/>
      <c r="C106" s="1"/>
      <c r="D106" s="1"/>
      <c r="E106" s="1" t="s">
        <v>105</v>
      </c>
      <c r="F106" s="4">
        <v>2771.53</v>
      </c>
      <c r="G106" s="5"/>
      <c r="H106" s="4">
        <v>429.36</v>
      </c>
    </row>
    <row r="107" spans="1:8" x14ac:dyDescent="0.25">
      <c r="A107" s="1"/>
      <c r="B107" s="1"/>
      <c r="C107" s="1"/>
      <c r="D107" s="1"/>
      <c r="E107" s="1" t="s">
        <v>106</v>
      </c>
      <c r="F107" s="4">
        <v>11454.5</v>
      </c>
      <c r="G107" s="5"/>
      <c r="H107" s="4">
        <v>16394.330000000002</v>
      </c>
    </row>
    <row r="108" spans="1:8" x14ac:dyDescent="0.25">
      <c r="A108" s="1"/>
      <c r="B108" s="1"/>
      <c r="C108" s="1"/>
      <c r="D108" s="1"/>
      <c r="E108" s="1" t="s">
        <v>107</v>
      </c>
      <c r="F108" s="4">
        <v>10383</v>
      </c>
      <c r="G108" s="5"/>
      <c r="H108" s="4">
        <v>9391.7999999999993</v>
      </c>
    </row>
    <row r="109" spans="1:8" x14ac:dyDescent="0.25">
      <c r="A109" s="1"/>
      <c r="B109" s="1"/>
      <c r="C109" s="1"/>
      <c r="D109" s="1"/>
      <c r="E109" s="1" t="s">
        <v>108</v>
      </c>
      <c r="F109" s="4">
        <v>12825</v>
      </c>
      <c r="G109" s="5"/>
      <c r="H109" s="4">
        <v>13623</v>
      </c>
    </row>
    <row r="110" spans="1:8" x14ac:dyDescent="0.25">
      <c r="A110" s="1"/>
      <c r="B110" s="1"/>
      <c r="C110" s="1"/>
      <c r="D110" s="1"/>
      <c r="E110" s="1" t="s">
        <v>109</v>
      </c>
      <c r="F110" s="4">
        <v>1436.23</v>
      </c>
      <c r="G110" s="5"/>
      <c r="H110" s="4">
        <v>1143.58</v>
      </c>
    </row>
    <row r="111" spans="1:8" x14ac:dyDescent="0.25">
      <c r="A111" s="1"/>
      <c r="B111" s="1"/>
      <c r="C111" s="1"/>
      <c r="D111" s="1"/>
      <c r="E111" s="1" t="s">
        <v>110</v>
      </c>
      <c r="F111" s="4">
        <v>57126.48</v>
      </c>
      <c r="G111" s="5"/>
      <c r="H111" s="4">
        <v>55122.63</v>
      </c>
    </row>
    <row r="112" spans="1:8" x14ac:dyDescent="0.25">
      <c r="A112" s="1"/>
      <c r="B112" s="1"/>
      <c r="C112" s="1"/>
      <c r="D112" s="1"/>
      <c r="E112" s="1" t="s">
        <v>111</v>
      </c>
      <c r="F112" s="4">
        <v>7430.88</v>
      </c>
      <c r="G112" s="5"/>
      <c r="H112" s="4">
        <v>7397.15</v>
      </c>
    </row>
    <row r="113" spans="1:8" x14ac:dyDescent="0.25">
      <c r="A113" s="1"/>
      <c r="B113" s="1"/>
      <c r="C113" s="1"/>
      <c r="D113" s="1"/>
      <c r="E113" s="1" t="s">
        <v>112</v>
      </c>
      <c r="F113" s="4">
        <v>36548.79</v>
      </c>
      <c r="G113" s="5"/>
      <c r="H113" s="4">
        <v>32092.45</v>
      </c>
    </row>
    <row r="114" spans="1:8" x14ac:dyDescent="0.25">
      <c r="A114" s="1"/>
      <c r="B114" s="1"/>
      <c r="C114" s="1"/>
      <c r="D114" s="1"/>
      <c r="E114" s="1" t="s">
        <v>113</v>
      </c>
      <c r="F114" s="4">
        <v>1834.47</v>
      </c>
      <c r="G114" s="5"/>
      <c r="H114" s="4">
        <v>1522.28</v>
      </c>
    </row>
    <row r="115" spans="1:8" ht="15.75" thickBot="1" x14ac:dyDescent="0.3">
      <c r="A115" s="1"/>
      <c r="B115" s="1"/>
      <c r="C115" s="1"/>
      <c r="D115" s="1"/>
      <c r="E115" s="1" t="s">
        <v>114</v>
      </c>
      <c r="F115" s="7">
        <v>0</v>
      </c>
      <c r="G115" s="5"/>
      <c r="H115" s="7">
        <v>5</v>
      </c>
    </row>
    <row r="116" spans="1:8" ht="15.75" thickBot="1" x14ac:dyDescent="0.3">
      <c r="A116" s="1"/>
      <c r="B116" s="1"/>
      <c r="C116" s="1"/>
      <c r="D116" s="1" t="s">
        <v>115</v>
      </c>
      <c r="E116" s="1"/>
      <c r="F116" s="9">
        <f>ROUND(SUM(F99:F115),5)</f>
        <v>222860.87</v>
      </c>
      <c r="G116" s="5"/>
      <c r="H116" s="9">
        <f>ROUND(SUM(H99:H115),5)</f>
        <v>209110.64</v>
      </c>
    </row>
    <row r="117" spans="1:8" ht="15.75" thickBot="1" x14ac:dyDescent="0.3">
      <c r="A117" s="1"/>
      <c r="B117" s="1"/>
      <c r="C117" s="1" t="s">
        <v>116</v>
      </c>
      <c r="D117" s="1"/>
      <c r="E117" s="1"/>
      <c r="F117" s="9">
        <f>ROUND(F29+F35+F46+F55+SUM(F75:F76)+F89+F92+F98+F116,5)</f>
        <v>2273060.35</v>
      </c>
      <c r="G117" s="5"/>
      <c r="H117" s="9">
        <f>ROUND(H29+H35+H46+H55+SUM(H75:H76)+H89+H92+H98+H116,5)</f>
        <v>2620931.5099999998</v>
      </c>
    </row>
    <row r="118" spans="1:8" s="11" customFormat="1" ht="12" thickBot="1" x14ac:dyDescent="0.25">
      <c r="A118" s="1" t="s">
        <v>117</v>
      </c>
      <c r="B118" s="1"/>
      <c r="C118" s="1"/>
      <c r="D118" s="1"/>
      <c r="E118" s="1"/>
      <c r="F118" s="10">
        <f>ROUND(F28-F117,5)</f>
        <v>-161175.12</v>
      </c>
      <c r="G118" s="1"/>
      <c r="H118" s="10">
        <f>ROUND(H28-H117,5)</f>
        <v>-391393.7</v>
      </c>
    </row>
    <row r="119" spans="1:8" ht="15.75" thickTop="1" x14ac:dyDescent="0.25"/>
  </sheetData>
  <pageMargins left="0.7" right="0.7" top="0.75" bottom="0.75" header="0.1" footer="0.3"/>
  <pageSetup orientation="portrait" r:id="rId1"/>
  <headerFooter>
    <oddHeader>&amp;L&amp;"Arial,Bold"&amp;8 11:42 AM
&amp;"Arial,Bold"&amp;8 03/12/20
&amp;"Arial,Bold"&amp;8 Accrual Basis&amp;C&amp;"Arial,Bold"&amp;12 Habitat for Humanity of Catawba Valley
&amp;"Arial,Bold"&amp;14 Profit &amp;&amp; Loss
&amp;"Arial,Bold"&amp;10 July 2018 through June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Lisa Brown</cp:lastModifiedBy>
  <dcterms:created xsi:type="dcterms:W3CDTF">2020-03-12T15:42:03Z</dcterms:created>
  <dcterms:modified xsi:type="dcterms:W3CDTF">2020-03-12T15:42:43Z</dcterms:modified>
</cp:coreProperties>
</file>